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ver\OneDrive\Bureau\ASPTT\Contenus Péda intervenants\Contenus péda 2025-2026\Méthodologie de projet\Budget\"/>
    </mc:Choice>
  </mc:AlternateContent>
  <xr:revisionPtr revIDLastSave="0" documentId="8_{684E644A-7121-452F-92C3-4555833C94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2" r:id="rId1"/>
  </sheets>
  <definedNames>
    <definedName name="_xlnm.Print_Area" localSheetId="0">Budget!$A$3:$E$39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" l="1"/>
  <c r="F47" i="2" l="1"/>
  <c r="C14" i="2" l="1"/>
  <c r="C13" i="2"/>
  <c r="C12" i="2"/>
  <c r="C11" i="2"/>
  <c r="C10" i="2"/>
  <c r="C35" i="2" s="1"/>
  <c r="D51" i="2" s="1"/>
  <c r="B32" i="2" l="1"/>
  <c r="B12" i="2" l="1"/>
  <c r="B14" i="2"/>
  <c r="B11" i="2" l="1"/>
  <c r="B13" i="2" l="1"/>
  <c r="B10" i="2"/>
  <c r="B30" i="2" l="1"/>
  <c r="B35" i="2" s="1"/>
  <c r="C51" i="2" s="1"/>
</calcChain>
</file>

<file path=xl/sharedStrings.xml><?xml version="1.0" encoding="utf-8"?>
<sst xmlns="http://schemas.openxmlformats.org/spreadsheetml/2006/main" count="85" uniqueCount="39">
  <si>
    <t>Nom</t>
  </si>
  <si>
    <t>Engagement</t>
  </si>
  <si>
    <t>Agents</t>
  </si>
  <si>
    <t>Partenaires sûrs à ce jour</t>
  </si>
  <si>
    <t>Partenaires potentiels</t>
  </si>
  <si>
    <t xml:space="preserve">Déplacements </t>
  </si>
  <si>
    <t>table</t>
  </si>
  <si>
    <t xml:space="preserve">Coupe de France </t>
  </si>
  <si>
    <t xml:space="preserve">Matchs amicaux </t>
  </si>
  <si>
    <t>Collations</t>
  </si>
  <si>
    <t>Internet</t>
  </si>
  <si>
    <t>Assurance voiture</t>
  </si>
  <si>
    <t>Préparateur physique</t>
  </si>
  <si>
    <t>Appartements</t>
  </si>
  <si>
    <t>Billets avion</t>
  </si>
  <si>
    <t>Lettre de sortie, visa, licences</t>
  </si>
  <si>
    <t>Partenaires publics</t>
  </si>
  <si>
    <t>Partenaires privés</t>
  </si>
  <si>
    <t>BUDGET ANNEE</t>
  </si>
  <si>
    <t>PARTENAIRES</t>
  </si>
  <si>
    <t>Salaires</t>
  </si>
  <si>
    <t>Coût estimé</t>
  </si>
  <si>
    <t>Coût réel</t>
  </si>
  <si>
    <t>DEPENSES</t>
  </si>
  <si>
    <t>RECETTES</t>
  </si>
  <si>
    <t>Entrées 3€</t>
  </si>
  <si>
    <t>Buvette</t>
  </si>
  <si>
    <t>Tombola</t>
  </si>
  <si>
    <t>Licences</t>
  </si>
  <si>
    <t>Stages</t>
  </si>
  <si>
    <t>Périscolaires</t>
  </si>
  <si>
    <t>Divers (achat buvette, matériel, formations)</t>
  </si>
  <si>
    <t>Charges (electricité, eau, ..)</t>
  </si>
  <si>
    <t>Estimation</t>
  </si>
  <si>
    <t>Réel</t>
  </si>
  <si>
    <t>Total recette</t>
  </si>
  <si>
    <t>Total dépenses</t>
  </si>
  <si>
    <t>Résultat</t>
  </si>
  <si>
    <t>Estimé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</si>
</sst>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65" fontId="0" fillId="5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16" zoomScaleNormal="100" workbookViewId="0">
      <selection activeCell="F53" sqref="F53"/>
    </sheetView>
  </sheetViews>
  <sheetFormatPr baseColWidth="10" defaultColWidth="4" defaultRowHeight="14.5" x14ac:dyDescent="0.35"/>
  <cols>
    <col min="1" max="1" width="36.54296875" style="2" customWidth="1"/>
    <col min="2" max="3" width="13.6328125" style="3" customWidth="1"/>
    <col min="4" max="4" width="28.6328125" style="2" customWidth="1"/>
    <col min="5" max="5" width="13.90625" style="3" customWidth="1"/>
    <col min="6" max="6" width="13.36328125" style="4" customWidth="1"/>
    <col min="7" max="16384" width="4" style="4"/>
  </cols>
  <sheetData>
    <row r="1" spans="1:8" ht="28.5" x14ac:dyDescent="0.35">
      <c r="A1" s="29" t="s">
        <v>18</v>
      </c>
      <c r="B1" s="29"/>
      <c r="C1" s="29"/>
      <c r="D1" s="29"/>
      <c r="E1" s="29"/>
      <c r="F1" s="29"/>
    </row>
    <row r="3" spans="1:8" x14ac:dyDescent="0.35">
      <c r="A3" s="30" t="s">
        <v>23</v>
      </c>
      <c r="B3" s="30"/>
      <c r="C3" s="17"/>
      <c r="D3" s="31" t="s">
        <v>24</v>
      </c>
      <c r="E3" s="30"/>
      <c r="F3" s="32"/>
    </row>
    <row r="4" spans="1:8" x14ac:dyDescent="0.35">
      <c r="A4" s="5" t="s">
        <v>0</v>
      </c>
      <c r="B4" s="6" t="s">
        <v>21</v>
      </c>
      <c r="C4" s="6" t="s">
        <v>22</v>
      </c>
      <c r="D4" s="16" t="s">
        <v>19</v>
      </c>
      <c r="E4" s="6" t="s">
        <v>33</v>
      </c>
      <c r="F4" s="6" t="s">
        <v>34</v>
      </c>
    </row>
    <row r="5" spans="1:8" x14ac:dyDescent="0.35">
      <c r="A5" s="7" t="s">
        <v>20</v>
      </c>
      <c r="B5" s="8">
        <v>7000</v>
      </c>
      <c r="C5" s="8">
        <v>7000</v>
      </c>
      <c r="D5" s="20" t="s">
        <v>16</v>
      </c>
      <c r="E5" s="21">
        <v>15000</v>
      </c>
      <c r="F5" s="21">
        <v>15000</v>
      </c>
      <c r="G5" s="22"/>
      <c r="H5" s="2" t="s">
        <v>3</v>
      </c>
    </row>
    <row r="6" spans="1:8" x14ac:dyDescent="0.35">
      <c r="A6" s="7" t="s">
        <v>20</v>
      </c>
      <c r="B6" s="8">
        <v>7000</v>
      </c>
      <c r="C6" s="8">
        <v>7000</v>
      </c>
      <c r="D6" s="20" t="s">
        <v>16</v>
      </c>
      <c r="E6" s="21">
        <v>25400</v>
      </c>
      <c r="F6" s="21">
        <v>25400</v>
      </c>
      <c r="G6" s="1"/>
      <c r="H6" s="2" t="s">
        <v>4</v>
      </c>
    </row>
    <row r="7" spans="1:8" x14ac:dyDescent="0.35">
      <c r="A7" s="7" t="s">
        <v>20</v>
      </c>
      <c r="B7" s="12"/>
      <c r="C7" s="12"/>
      <c r="D7" s="20" t="s">
        <v>16</v>
      </c>
      <c r="E7" s="21">
        <v>10000</v>
      </c>
      <c r="F7" s="21">
        <v>10000</v>
      </c>
    </row>
    <row r="8" spans="1:8" x14ac:dyDescent="0.35">
      <c r="A8" s="7" t="s">
        <v>20</v>
      </c>
      <c r="B8" s="8">
        <v>5000</v>
      </c>
      <c r="C8" s="8">
        <v>5000</v>
      </c>
      <c r="D8" s="20" t="s">
        <v>16</v>
      </c>
      <c r="E8" s="21">
        <v>6500</v>
      </c>
      <c r="F8" s="21">
        <v>6500</v>
      </c>
    </row>
    <row r="9" spans="1:8" x14ac:dyDescent="0.35">
      <c r="A9" s="7" t="s">
        <v>20</v>
      </c>
      <c r="B9" s="8">
        <v>13000</v>
      </c>
      <c r="C9" s="8">
        <v>13000</v>
      </c>
      <c r="D9" s="20" t="s">
        <v>17</v>
      </c>
      <c r="E9" s="21">
        <v>5000</v>
      </c>
      <c r="F9" s="21">
        <v>5000</v>
      </c>
    </row>
    <row r="10" spans="1:8" x14ac:dyDescent="0.35">
      <c r="A10" s="7" t="s">
        <v>20</v>
      </c>
      <c r="B10" s="8">
        <f>1006.92*10</f>
        <v>10069.199999999999</v>
      </c>
      <c r="C10" s="8">
        <f>1006.92*10</f>
        <v>10069.199999999999</v>
      </c>
      <c r="D10" s="20" t="s">
        <v>17</v>
      </c>
      <c r="E10" s="21">
        <v>5000</v>
      </c>
      <c r="F10" s="21">
        <v>5000</v>
      </c>
    </row>
    <row r="11" spans="1:8" x14ac:dyDescent="0.35">
      <c r="A11" s="7" t="s">
        <v>20</v>
      </c>
      <c r="B11" s="8">
        <f>1852.6*10</f>
        <v>18526</v>
      </c>
      <c r="C11" s="8">
        <f>1852.6*10</f>
        <v>18526</v>
      </c>
      <c r="D11" s="20" t="s">
        <v>17</v>
      </c>
      <c r="E11" s="21">
        <v>5000</v>
      </c>
      <c r="F11" s="21">
        <v>5000</v>
      </c>
    </row>
    <row r="12" spans="1:8" x14ac:dyDescent="0.35">
      <c r="A12" s="7" t="s">
        <v>20</v>
      </c>
      <c r="B12" s="8">
        <f>+(1765.73+400)*10</f>
        <v>21657.3</v>
      </c>
      <c r="C12" s="8">
        <f>+(1765.73+400)*10</f>
        <v>21657.3</v>
      </c>
      <c r="D12" s="20" t="s">
        <v>17</v>
      </c>
      <c r="E12" s="21">
        <v>5000</v>
      </c>
      <c r="F12" s="21">
        <v>5000</v>
      </c>
    </row>
    <row r="13" spans="1:8" x14ac:dyDescent="0.35">
      <c r="A13" s="7" t="s">
        <v>20</v>
      </c>
      <c r="B13" s="8">
        <f>1383.47*10</f>
        <v>13834.7</v>
      </c>
      <c r="C13" s="8">
        <f>1383.47*10</f>
        <v>13834.7</v>
      </c>
      <c r="D13" s="20" t="s">
        <v>17</v>
      </c>
      <c r="E13" s="21">
        <v>4000</v>
      </c>
      <c r="F13" s="21">
        <v>4000</v>
      </c>
    </row>
    <row r="14" spans="1:8" x14ac:dyDescent="0.35">
      <c r="A14" s="7" t="s">
        <v>20</v>
      </c>
      <c r="B14" s="8">
        <f>+(1755.92+400)*10</f>
        <v>21559.200000000001</v>
      </c>
      <c r="C14" s="8">
        <f>+(1755.92+400)*10</f>
        <v>21559.200000000001</v>
      </c>
      <c r="D14" s="20" t="s">
        <v>17</v>
      </c>
      <c r="E14" s="21">
        <v>2800</v>
      </c>
      <c r="F14" s="21">
        <v>2800</v>
      </c>
    </row>
    <row r="15" spans="1:8" x14ac:dyDescent="0.35">
      <c r="A15" s="7" t="s">
        <v>20</v>
      </c>
      <c r="B15" s="8">
        <v>12000</v>
      </c>
      <c r="C15" s="8">
        <v>11084.52</v>
      </c>
      <c r="D15" s="20" t="s">
        <v>17</v>
      </c>
      <c r="E15" s="21">
        <v>1000</v>
      </c>
      <c r="F15" s="21">
        <v>1000</v>
      </c>
    </row>
    <row r="16" spans="1:8" x14ac:dyDescent="0.35">
      <c r="A16" s="7" t="s">
        <v>20</v>
      </c>
      <c r="B16" s="8">
        <v>2500</v>
      </c>
      <c r="C16" s="8">
        <v>1967.33</v>
      </c>
      <c r="D16" s="20" t="s">
        <v>17</v>
      </c>
      <c r="E16" s="21">
        <v>2400</v>
      </c>
      <c r="F16" s="21">
        <v>2400</v>
      </c>
    </row>
    <row r="17" spans="1:6" x14ac:dyDescent="0.35">
      <c r="A17" s="7"/>
      <c r="B17" s="12"/>
      <c r="C17" s="12"/>
      <c r="D17" s="20" t="s">
        <v>17</v>
      </c>
      <c r="E17" s="21">
        <v>600</v>
      </c>
      <c r="F17" s="21">
        <v>600</v>
      </c>
    </row>
    <row r="18" spans="1:6" x14ac:dyDescent="0.35">
      <c r="A18" s="13"/>
      <c r="B18" s="14"/>
      <c r="C18" s="14"/>
      <c r="D18" s="20" t="s">
        <v>17</v>
      </c>
      <c r="E18" s="21">
        <v>2500</v>
      </c>
      <c r="F18" s="21">
        <v>2500</v>
      </c>
    </row>
    <row r="19" spans="1:6" x14ac:dyDescent="0.35">
      <c r="A19" s="7"/>
      <c r="D19" s="20" t="s">
        <v>17</v>
      </c>
      <c r="E19" s="21">
        <v>1500</v>
      </c>
      <c r="F19" s="21">
        <v>1500</v>
      </c>
    </row>
    <row r="20" spans="1:6" x14ac:dyDescent="0.35">
      <c r="A20" s="7" t="s">
        <v>32</v>
      </c>
      <c r="B20" s="8">
        <v>3000</v>
      </c>
      <c r="C20" s="8">
        <v>2852.96</v>
      </c>
      <c r="D20" s="20" t="s">
        <v>17</v>
      </c>
      <c r="E20" s="21">
        <v>1500</v>
      </c>
      <c r="F20" s="21">
        <v>1500</v>
      </c>
    </row>
    <row r="21" spans="1:6" x14ac:dyDescent="0.35">
      <c r="A21" s="18" t="s">
        <v>31</v>
      </c>
      <c r="B21" s="8">
        <v>15000</v>
      </c>
      <c r="C21" s="8">
        <v>11258.33</v>
      </c>
      <c r="D21" s="20" t="s">
        <v>17</v>
      </c>
      <c r="E21" s="21">
        <v>1000</v>
      </c>
      <c r="F21" s="21">
        <v>1000</v>
      </c>
    </row>
    <row r="22" spans="1:6" x14ac:dyDescent="0.35">
      <c r="A22" s="7" t="s">
        <v>5</v>
      </c>
      <c r="B22" s="8">
        <v>8000</v>
      </c>
      <c r="C22" s="8">
        <v>7852.42</v>
      </c>
      <c r="D22" s="20" t="s">
        <v>17</v>
      </c>
      <c r="E22" s="21">
        <v>1000</v>
      </c>
      <c r="F22" s="21">
        <v>1000</v>
      </c>
    </row>
    <row r="23" spans="1:6" x14ac:dyDescent="0.35">
      <c r="A23" s="7" t="s">
        <v>1</v>
      </c>
      <c r="B23" s="8">
        <v>18000</v>
      </c>
      <c r="C23" s="8">
        <v>17600</v>
      </c>
      <c r="D23" s="20" t="s">
        <v>17</v>
      </c>
      <c r="E23" s="21">
        <v>38000</v>
      </c>
      <c r="F23" s="21">
        <v>38000</v>
      </c>
    </row>
    <row r="24" spans="1:6" x14ac:dyDescent="0.35">
      <c r="A24" s="7" t="s">
        <v>6</v>
      </c>
      <c r="B24" s="8">
        <v>3500</v>
      </c>
      <c r="C24" s="8">
        <v>3758.22</v>
      </c>
      <c r="D24" s="20" t="s">
        <v>17</v>
      </c>
      <c r="E24" s="21">
        <v>12000</v>
      </c>
      <c r="F24" s="21">
        <v>12000</v>
      </c>
    </row>
    <row r="25" spans="1:6" x14ac:dyDescent="0.35">
      <c r="A25" s="7" t="s">
        <v>2</v>
      </c>
      <c r="B25" s="8">
        <v>7880</v>
      </c>
      <c r="C25" s="8">
        <v>7880</v>
      </c>
      <c r="D25" s="20" t="s">
        <v>17</v>
      </c>
      <c r="E25" s="21">
        <v>500</v>
      </c>
      <c r="F25" s="21">
        <v>500</v>
      </c>
    </row>
    <row r="26" spans="1:6" x14ac:dyDescent="0.35">
      <c r="A26" s="7" t="s">
        <v>7</v>
      </c>
      <c r="B26" s="8">
        <v>3000</v>
      </c>
      <c r="C26" s="8">
        <v>2895.74</v>
      </c>
      <c r="D26" s="20" t="s">
        <v>17</v>
      </c>
      <c r="E26" s="21">
        <v>500</v>
      </c>
      <c r="F26" s="21">
        <v>500</v>
      </c>
    </row>
    <row r="27" spans="1:6" x14ac:dyDescent="0.35">
      <c r="A27" s="7" t="s">
        <v>8</v>
      </c>
      <c r="B27" s="8">
        <v>2000</v>
      </c>
      <c r="C27" s="8">
        <v>1558</v>
      </c>
      <c r="D27" s="20" t="s">
        <v>17</v>
      </c>
      <c r="E27" s="21">
        <v>500</v>
      </c>
      <c r="F27" s="21">
        <v>500</v>
      </c>
    </row>
    <row r="28" spans="1:6" x14ac:dyDescent="0.35">
      <c r="A28" s="7" t="s">
        <v>12</v>
      </c>
      <c r="B28" s="8">
        <v>2000</v>
      </c>
      <c r="C28" s="8">
        <v>2000</v>
      </c>
      <c r="D28" s="20" t="s">
        <v>17</v>
      </c>
      <c r="E28" s="21">
        <v>1500</v>
      </c>
      <c r="F28" s="21">
        <v>1500</v>
      </c>
    </row>
    <row r="29" spans="1:6" x14ac:dyDescent="0.35">
      <c r="A29" s="7" t="s">
        <v>9</v>
      </c>
      <c r="B29" s="8">
        <v>800</v>
      </c>
      <c r="C29" s="8">
        <v>758.98</v>
      </c>
      <c r="D29" s="20" t="s">
        <v>17</v>
      </c>
      <c r="E29" s="21">
        <v>500</v>
      </c>
      <c r="F29" s="21">
        <v>500</v>
      </c>
    </row>
    <row r="30" spans="1:6" x14ac:dyDescent="0.35">
      <c r="A30" s="7" t="s">
        <v>13</v>
      </c>
      <c r="B30" s="8">
        <f>8000+7000+4600</f>
        <v>19600</v>
      </c>
      <c r="C30" s="8">
        <v>19600</v>
      </c>
      <c r="D30" s="20" t="s">
        <v>17</v>
      </c>
      <c r="E30" s="21">
        <v>4000</v>
      </c>
      <c r="F30" s="21">
        <v>4000</v>
      </c>
    </row>
    <row r="31" spans="1:6" x14ac:dyDescent="0.35">
      <c r="A31" s="7" t="s">
        <v>14</v>
      </c>
      <c r="B31" s="8">
        <v>3000</v>
      </c>
      <c r="C31" s="8">
        <v>3020.41</v>
      </c>
      <c r="D31" s="20" t="s">
        <v>17</v>
      </c>
      <c r="E31" s="21">
        <v>2000</v>
      </c>
      <c r="F31" s="21">
        <v>2000</v>
      </c>
    </row>
    <row r="32" spans="1:6" x14ac:dyDescent="0.35">
      <c r="A32" s="7" t="s">
        <v>15</v>
      </c>
      <c r="B32" s="8">
        <f>248.32+2.81+33.9+1.18+252.61+2.86+138.5+600+300+66+70+187.9+200</f>
        <v>2104.08</v>
      </c>
      <c r="C32" s="8">
        <v>2104.48</v>
      </c>
      <c r="D32" s="20" t="s">
        <v>17</v>
      </c>
      <c r="E32" s="23">
        <v>3500</v>
      </c>
      <c r="F32" s="23">
        <v>3500</v>
      </c>
    </row>
    <row r="33" spans="1:6" x14ac:dyDescent="0.35">
      <c r="A33" s="7" t="s">
        <v>10</v>
      </c>
      <c r="B33" s="8">
        <v>864</v>
      </c>
      <c r="C33" s="8">
        <v>864</v>
      </c>
      <c r="D33" s="20" t="s">
        <v>17</v>
      </c>
      <c r="E33" s="23">
        <v>1200</v>
      </c>
      <c r="F33" s="23">
        <v>1200</v>
      </c>
    </row>
    <row r="34" spans="1:6" x14ac:dyDescent="0.35">
      <c r="A34" s="7" t="s">
        <v>11</v>
      </c>
      <c r="B34" s="8">
        <v>620</v>
      </c>
      <c r="C34" s="8">
        <v>620</v>
      </c>
      <c r="D34" s="20" t="s">
        <v>17</v>
      </c>
      <c r="E34" s="23">
        <v>5000</v>
      </c>
      <c r="F34" s="23">
        <v>5000</v>
      </c>
    </row>
    <row r="35" spans="1:6" x14ac:dyDescent="0.35">
      <c r="A35" s="27" t="s">
        <v>36</v>
      </c>
      <c r="B35" s="26">
        <f>SUM(B5:B34)</f>
        <v>221514.47999999998</v>
      </c>
      <c r="C35" s="26">
        <f>SUM(C5:C34)</f>
        <v>215321.79</v>
      </c>
      <c r="D35" s="24" t="s">
        <v>4</v>
      </c>
      <c r="E35" s="25">
        <v>1500</v>
      </c>
      <c r="F35" s="25">
        <v>1200</v>
      </c>
    </row>
    <row r="36" spans="1:6" x14ac:dyDescent="0.35">
      <c r="B36" s="19"/>
      <c r="C36" s="9"/>
      <c r="D36" s="24" t="s">
        <v>4</v>
      </c>
      <c r="E36" s="25">
        <v>2500</v>
      </c>
      <c r="F36" s="25">
        <v>2500</v>
      </c>
    </row>
    <row r="37" spans="1:6" x14ac:dyDescent="0.35">
      <c r="B37" s="9"/>
      <c r="C37" s="9"/>
      <c r="D37" s="24" t="s">
        <v>4</v>
      </c>
      <c r="E37" s="25">
        <v>3000</v>
      </c>
      <c r="F37" s="25">
        <v>3000</v>
      </c>
    </row>
    <row r="38" spans="1:6" x14ac:dyDescent="0.35">
      <c r="B38" s="10"/>
      <c r="C38" s="10"/>
      <c r="D38" s="24" t="s">
        <v>4</v>
      </c>
      <c r="E38" s="25">
        <v>1000</v>
      </c>
      <c r="F38" s="25">
        <v>1000</v>
      </c>
    </row>
    <row r="39" spans="1:6" x14ac:dyDescent="0.35">
      <c r="B39" s="10"/>
      <c r="C39" s="10"/>
      <c r="D39" s="24" t="s">
        <v>4</v>
      </c>
      <c r="E39" s="25">
        <v>2000</v>
      </c>
      <c r="F39" s="25">
        <v>2000</v>
      </c>
    </row>
    <row r="40" spans="1:6" x14ac:dyDescent="0.35">
      <c r="A40" s="15"/>
      <c r="B40" s="11"/>
      <c r="C40" s="11"/>
      <c r="D40" s="24" t="s">
        <v>4</v>
      </c>
      <c r="E40" s="25">
        <v>1000</v>
      </c>
      <c r="F40" s="25">
        <v>1000</v>
      </c>
    </row>
    <row r="41" spans="1:6" x14ac:dyDescent="0.35">
      <c r="B41" s="11"/>
      <c r="C41" s="11"/>
      <c r="D41" s="18" t="s">
        <v>25</v>
      </c>
      <c r="E41" s="8">
        <v>1000</v>
      </c>
      <c r="F41" s="8">
        <v>952.84</v>
      </c>
    </row>
    <row r="42" spans="1:6" x14ac:dyDescent="0.35">
      <c r="D42" s="18" t="s">
        <v>26</v>
      </c>
      <c r="E42" s="8">
        <v>3000</v>
      </c>
      <c r="F42" s="8">
        <v>2652.33</v>
      </c>
    </row>
    <row r="43" spans="1:6" x14ac:dyDescent="0.35">
      <c r="D43" s="18" t="s">
        <v>27</v>
      </c>
      <c r="E43" s="8">
        <v>4000</v>
      </c>
      <c r="F43" s="8">
        <v>6300</v>
      </c>
    </row>
    <row r="44" spans="1:6" x14ac:dyDescent="0.35">
      <c r="D44" s="18" t="s">
        <v>28</v>
      </c>
      <c r="E44" s="8">
        <v>25000</v>
      </c>
      <c r="F44" s="8">
        <v>24512</v>
      </c>
    </row>
    <row r="45" spans="1:6" x14ac:dyDescent="0.35">
      <c r="D45" s="18" t="s">
        <v>29</v>
      </c>
      <c r="E45" s="8">
        <v>5000</v>
      </c>
      <c r="F45" s="8">
        <v>6500</v>
      </c>
    </row>
    <row r="46" spans="1:6" x14ac:dyDescent="0.35">
      <c r="D46" s="18" t="s">
        <v>30</v>
      </c>
      <c r="E46" s="8">
        <v>5000</v>
      </c>
      <c r="F46" s="8">
        <v>4500</v>
      </c>
    </row>
    <row r="47" spans="1:6" x14ac:dyDescent="0.35">
      <c r="D47" s="27" t="s">
        <v>35</v>
      </c>
      <c r="E47" s="26">
        <f>SUM(E5:E46)</f>
        <v>218400</v>
      </c>
      <c r="F47" s="26">
        <f>SUM(F5:F46)</f>
        <v>220517.16999999998</v>
      </c>
    </row>
    <row r="50" spans="2:4" x14ac:dyDescent="0.35">
      <c r="B50" s="33" t="s">
        <v>37</v>
      </c>
      <c r="C50" s="28" t="s">
        <v>38</v>
      </c>
      <c r="D50" s="28" t="s">
        <v>34</v>
      </c>
    </row>
    <row r="51" spans="2:4" x14ac:dyDescent="0.35">
      <c r="B51" s="34"/>
      <c r="C51" s="8">
        <f>+E47-B35</f>
        <v>-3114.4799999999814</v>
      </c>
      <c r="D51" s="8">
        <f>+F47-C35</f>
        <v>5195.3799999999756</v>
      </c>
    </row>
  </sheetData>
  <mergeCells count="4">
    <mergeCell ref="A1:F1"/>
    <mergeCell ref="A3:B3"/>
    <mergeCell ref="D3:F3"/>
    <mergeCell ref="B50:B51"/>
  </mergeCells>
  <conditionalFormatting sqref="C51">
    <cfRule type="cellIs" dxfId="1" priority="2" operator="lessThan">
      <formula>0</formula>
    </cfRule>
  </conditionalFormatting>
  <conditionalFormatting sqref="D51">
    <cfRule type="cellIs" dxfId="0" priority="1" operator="greaterThan">
      <formula>0</formula>
    </cfRule>
  </conditionalFormatting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severine SBEGHEN</cp:lastModifiedBy>
  <cp:lastPrinted>2022-12-13T12:32:50Z</cp:lastPrinted>
  <dcterms:created xsi:type="dcterms:W3CDTF">2022-05-02T12:49:26Z</dcterms:created>
  <dcterms:modified xsi:type="dcterms:W3CDTF">2026-02-02T13:42:54Z</dcterms:modified>
</cp:coreProperties>
</file>